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6035" windowHeight="7725"/>
  </bookViews>
  <sheets>
    <sheet name="Dati" sheetId="1" r:id="rId1"/>
  </sheets>
  <calcPr calcId="125725"/>
</workbook>
</file>

<file path=xl/calcChain.xml><?xml version="1.0" encoding="utf-8"?>
<calcChain xmlns="http://schemas.openxmlformats.org/spreadsheetml/2006/main">
  <c r="G8" i="1"/>
  <c r="K9"/>
  <c r="K8"/>
  <c r="K7"/>
  <c r="K6"/>
  <c r="K5"/>
  <c r="G9"/>
  <c r="J10"/>
  <c r="D15" l="1"/>
  <c r="G15" s="1"/>
  <c r="G16" s="1"/>
  <c r="K10"/>
  <c r="C11" s="1"/>
  <c r="G18" s="1"/>
  <c r="H18" l="1"/>
  <c r="G20"/>
  <c r="H19"/>
  <c r="D18"/>
  <c r="J18" l="1"/>
  <c r="G19"/>
</calcChain>
</file>

<file path=xl/sharedStrings.xml><?xml version="1.0" encoding="utf-8"?>
<sst xmlns="http://schemas.openxmlformats.org/spreadsheetml/2006/main" count="29" uniqueCount="29">
  <si>
    <t>OPERAI FULL TIME</t>
  </si>
  <si>
    <t>OPERAI PART TIME</t>
  </si>
  <si>
    <t>APPRENDISTI FT</t>
  </si>
  <si>
    <t>APPRENDISTI PT</t>
  </si>
  <si>
    <t>TITOLARI</t>
  </si>
  <si>
    <t>TOTALE</t>
  </si>
  <si>
    <t>verifica la produttività del tuo salone</t>
  </si>
  <si>
    <t>SCRIVI QUI NELLA CASELLA BLU IL NUMERO DELLE PRESENZE MEDIE GIORNALIERE</t>
  </si>
  <si>
    <t>SCRIVI QUI NELLA CASELLA BLU L'INCASSO MEDIO GIORNALIERO</t>
  </si>
  <si>
    <t>SCRIVI QUI IL N° ADDETTI TEAM</t>
  </si>
  <si>
    <t>coeff.team</t>
  </si>
  <si>
    <t>SCRIVI SOLO I DATI NELLE CASELLE DI COLORE BLU</t>
  </si>
  <si>
    <t xml:space="preserve">SCRIVI IL PREZZO DELLA PIEGA </t>
  </si>
  <si>
    <t>SCRIVI IL PREZZO DEL TAGLIO</t>
  </si>
  <si>
    <t>fiches media ottimale</t>
  </si>
  <si>
    <t>fiches reale</t>
  </si>
  <si>
    <t>risultato test</t>
  </si>
  <si>
    <t>FICHES MEDIA IN EURO</t>
  </si>
  <si>
    <t>FICHES MEDIA PER ADDETTO</t>
  </si>
  <si>
    <t>fiches per addetto</t>
  </si>
  <si>
    <t>fiches per addetto ottimale</t>
  </si>
  <si>
    <t>&gt;6,5</t>
  </si>
  <si>
    <t>di servizi e prodotti. La soluzione è acquisire un metodo comunicativo efficace per titolare/i e collaboratori.</t>
  </si>
  <si>
    <t>base al numero degli addetti che lavorano in salone. La soluzione è quella di aumentare il numero delle presenze tramite una efficace</t>
  </si>
  <si>
    <t>strategia di marketing, oltre che aumentare la frequenza dei clienti già acquisiti.</t>
  </si>
  <si>
    <t xml:space="preserve">note </t>
  </si>
  <si>
    <t xml:space="preserve">a) se la fiches media in euro è non ottimale, vuol dire che abbiamo bisogno di una crescita nell'ambito consulenziale e nella proposta </t>
  </si>
  <si>
    <t xml:space="preserve">b) se la fiche media per addetto non è ottimale, vuol dire che abbiamo un numero di clientela inferiore a quella che potremmo soddisfare in </t>
  </si>
  <si>
    <t>www.angelobaldinelli.com</t>
  </si>
</sst>
</file>

<file path=xl/styles.xml><?xml version="1.0" encoding="utf-8"?>
<styleSheet xmlns="http://schemas.openxmlformats.org/spreadsheetml/2006/main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[$€-2]\ #,##0.00"/>
    <numFmt numFmtId="167" formatCode="_-&quot;L.&quot;\ * #,##0.00_-;\-&quot;L.&quot;\ * #,##0.00_-;_-&quot;L.&quot;\ * &quot;-&quot;??_-;_-@_-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u/>
      <sz val="9"/>
      <name val="Verdana"/>
      <family val="2"/>
    </font>
    <font>
      <sz val="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2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5" fillId="0" borderId="0" xfId="0" quotePrefix="1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5" fillId="3" borderId="6" xfId="0" applyFont="1" applyFill="1" applyBorder="1"/>
    <xf numFmtId="0" fontId="5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2" fontId="6" fillId="0" borderId="0" xfId="0" applyNumberFormat="1" applyFont="1" applyFill="1" applyBorder="1"/>
    <xf numFmtId="0" fontId="6" fillId="3" borderId="0" xfId="0" applyFont="1" applyFill="1" applyBorder="1"/>
    <xf numFmtId="0" fontId="8" fillId="3" borderId="0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10" fillId="0" borderId="6" xfId="0" applyFont="1" applyFill="1" applyBorder="1" applyAlignment="1">
      <alignment horizontal="right"/>
    </xf>
    <xf numFmtId="165" fontId="5" fillId="3" borderId="7" xfId="1" applyNumberFormat="1" applyFont="1" applyFill="1" applyBorder="1" applyAlignment="1" applyProtection="1">
      <alignment horizontal="right" vertical="center"/>
    </xf>
    <xf numFmtId="165" fontId="5" fillId="3" borderId="1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/>
    </xf>
    <xf numFmtId="0" fontId="7" fillId="0" borderId="9" xfId="3" applyFill="1" applyBorder="1" applyAlignment="1" applyProtection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1" xfId="2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>
      <alignment vertical="center"/>
    </xf>
  </cellXfs>
  <cellStyles count="9">
    <cellStyle name="Collegamento ipertestuale" xfId="3" builtinId="8"/>
    <cellStyle name="Euro" xfId="4"/>
    <cellStyle name="Migliaia" xfId="1" builtinId="3"/>
    <cellStyle name="Migliaia 2" xfId="5"/>
    <cellStyle name="Normale" xfId="0" builtinId="0"/>
    <cellStyle name="Normale 2" xfId="6"/>
    <cellStyle name="Percentuale 2" xfId="7"/>
    <cellStyle name="Valuta" xfId="2" builtinId="4"/>
    <cellStyle name="Valuta 2" xfId="8"/>
  </cellStyles>
  <dxfs count="25">
    <dxf>
      <font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B047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00B04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gelobaldinelli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1151282</xdr:colOff>
      <xdr:row>3</xdr:row>
      <xdr:rowOff>223630</xdr:rowOff>
    </xdr:from>
    <xdr:to>
      <xdr:col>1</xdr:col>
      <xdr:colOff>1424609</xdr:colOff>
      <xdr:row>4</xdr:row>
      <xdr:rowOff>149087</xdr:rowOff>
    </xdr:to>
    <xdr:cxnSp macro="">
      <xdr:nvCxnSpPr>
        <xdr:cNvPr id="5" name="Connettore 2 4"/>
        <xdr:cNvCxnSpPr/>
      </xdr:nvCxnSpPr>
      <xdr:spPr>
        <a:xfrm>
          <a:off x="1217543" y="1946413"/>
          <a:ext cx="273327" cy="1573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430696</xdr:colOff>
      <xdr:row>5</xdr:row>
      <xdr:rowOff>207065</xdr:rowOff>
    </xdr:from>
    <xdr:to>
      <xdr:col>5</xdr:col>
      <xdr:colOff>919370</xdr:colOff>
      <xdr:row>6</xdr:row>
      <xdr:rowOff>82826</xdr:rowOff>
    </xdr:to>
    <xdr:cxnSp macro="">
      <xdr:nvCxnSpPr>
        <xdr:cNvPr id="7" name="Connettore 2 6"/>
        <xdr:cNvCxnSpPr/>
      </xdr:nvCxnSpPr>
      <xdr:spPr>
        <a:xfrm>
          <a:off x="3520109" y="2393674"/>
          <a:ext cx="488674" cy="107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728869</xdr:colOff>
      <xdr:row>4</xdr:row>
      <xdr:rowOff>8282</xdr:rowOff>
    </xdr:from>
    <xdr:to>
      <xdr:col>8</xdr:col>
      <xdr:colOff>1109869</xdr:colOff>
      <xdr:row>4</xdr:row>
      <xdr:rowOff>74543</xdr:rowOff>
    </xdr:to>
    <xdr:cxnSp macro="">
      <xdr:nvCxnSpPr>
        <xdr:cNvPr id="9" name="Connettore 4 8"/>
        <xdr:cNvCxnSpPr/>
      </xdr:nvCxnSpPr>
      <xdr:spPr>
        <a:xfrm>
          <a:off x="6129130" y="1962978"/>
          <a:ext cx="381000" cy="66261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165652</xdr:colOff>
      <xdr:row>0</xdr:row>
      <xdr:rowOff>173934</xdr:rowOff>
    </xdr:from>
    <xdr:to>
      <xdr:col>2</xdr:col>
      <xdr:colOff>34799</xdr:colOff>
      <xdr:row>2</xdr:row>
      <xdr:rowOff>265043</xdr:rowOff>
    </xdr:to>
    <xdr:pic>
      <xdr:nvPicPr>
        <xdr:cNvPr id="6" name="Immagine 5" descr="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913" y="173934"/>
          <a:ext cx="1335169" cy="1192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elobaldinell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RowColHeaders="0" tabSelected="1" zoomScale="115" zoomScaleNormal="115" workbookViewId="0">
      <selection activeCell="H19" sqref="H19"/>
    </sheetView>
  </sheetViews>
  <sheetFormatPr defaultRowHeight="11.25"/>
  <cols>
    <col min="1" max="1" width="1" style="1" customWidth="1"/>
    <col min="2" max="2" width="22" style="1" customWidth="1"/>
    <col min="3" max="4" width="9.7109375" style="1" customWidth="1"/>
    <col min="5" max="5" width="4" style="1" customWidth="1"/>
    <col min="6" max="6" width="14.42578125" style="1" customWidth="1"/>
    <col min="7" max="7" width="12.85546875" style="1" customWidth="1"/>
    <col min="8" max="8" width="10.5703125" style="1" customWidth="1"/>
    <col min="9" max="9" width="17.85546875" style="1" customWidth="1"/>
    <col min="10" max="10" width="16" style="1" customWidth="1"/>
    <col min="11" max="11" width="10.5703125" style="1" customWidth="1"/>
    <col min="12" max="16384" width="9.140625" style="1"/>
  </cols>
  <sheetData>
    <row r="1" spans="1:11" ht="69.75" customHeight="1">
      <c r="A1" s="3"/>
      <c r="B1" s="33"/>
      <c r="C1" s="33"/>
      <c r="D1" s="33"/>
      <c r="E1" s="33"/>
      <c r="F1" s="33"/>
      <c r="G1" s="33"/>
      <c r="H1" s="33"/>
      <c r="I1" s="33"/>
      <c r="J1" s="33"/>
      <c r="K1" s="4"/>
    </row>
    <row r="2" spans="1:11" ht="17.25" customHeight="1">
      <c r="A2" s="5"/>
      <c r="B2" s="34" t="s">
        <v>6</v>
      </c>
      <c r="C2" s="34"/>
      <c r="D2" s="34"/>
      <c r="E2" s="34"/>
      <c r="F2" s="34"/>
      <c r="G2" s="34"/>
      <c r="H2" s="34"/>
      <c r="I2" s="34"/>
      <c r="J2" s="34"/>
      <c r="K2" s="6"/>
    </row>
    <row r="3" spans="1:11" ht="48.75" customHeight="1">
      <c r="A3" s="5"/>
      <c r="B3" s="7" t="s">
        <v>11</v>
      </c>
      <c r="C3" s="8"/>
      <c r="D3" s="8"/>
      <c r="E3" s="8"/>
      <c r="F3" s="8"/>
      <c r="G3" s="8"/>
      <c r="H3" s="8"/>
      <c r="I3" s="8"/>
      <c r="J3" s="8"/>
      <c r="K3" s="6"/>
    </row>
    <row r="4" spans="1:11" ht="18" customHeight="1">
      <c r="A4" s="5"/>
      <c r="B4" s="9" t="s">
        <v>7</v>
      </c>
      <c r="C4" s="10"/>
      <c r="D4" s="10"/>
      <c r="E4" s="10"/>
      <c r="F4" s="10"/>
      <c r="G4" s="10"/>
      <c r="H4" s="10"/>
      <c r="I4" s="11" t="s">
        <v>9</v>
      </c>
      <c r="J4" s="10"/>
      <c r="K4" s="28" t="s">
        <v>10</v>
      </c>
    </row>
    <row r="5" spans="1:11" ht="18" customHeight="1">
      <c r="A5" s="5"/>
      <c r="B5" s="2"/>
      <c r="C5" s="37"/>
      <c r="D5" s="2"/>
      <c r="E5" s="2"/>
      <c r="F5" s="2"/>
      <c r="G5" s="2"/>
      <c r="H5" s="2"/>
      <c r="I5" s="2" t="s">
        <v>0</v>
      </c>
      <c r="J5" s="41"/>
      <c r="K5" s="42">
        <f>J5*1</f>
        <v>0</v>
      </c>
    </row>
    <row r="6" spans="1:11" ht="18" customHeight="1">
      <c r="A6" s="5"/>
      <c r="B6" s="9" t="s">
        <v>8</v>
      </c>
      <c r="C6" s="10"/>
      <c r="D6" s="10"/>
      <c r="E6" s="10"/>
      <c r="F6" s="10"/>
      <c r="G6" s="10"/>
      <c r="H6" s="10"/>
      <c r="I6" s="12" t="s">
        <v>1</v>
      </c>
      <c r="J6" s="41"/>
      <c r="K6" s="42">
        <f>J6*0.5</f>
        <v>0</v>
      </c>
    </row>
    <row r="7" spans="1:11" ht="18" customHeight="1">
      <c r="A7" s="5"/>
      <c r="B7" s="35"/>
      <c r="C7" s="36"/>
      <c r="D7" s="36"/>
      <c r="E7" s="36"/>
      <c r="F7" s="36"/>
      <c r="G7" s="38"/>
      <c r="H7" s="2"/>
      <c r="I7" s="2" t="s">
        <v>2</v>
      </c>
      <c r="J7" s="41"/>
      <c r="K7" s="42">
        <f>J7*0.5</f>
        <v>0</v>
      </c>
    </row>
    <row r="8" spans="1:11" ht="18" customHeight="1">
      <c r="A8" s="5"/>
      <c r="B8" s="2" t="s">
        <v>12</v>
      </c>
      <c r="C8" s="2"/>
      <c r="D8" s="38"/>
      <c r="E8" s="2"/>
      <c r="F8" s="2" t="s">
        <v>15</v>
      </c>
      <c r="G8" s="39" t="str">
        <f>IF(G7&lt;&gt;"",G7/C5,"")</f>
        <v/>
      </c>
      <c r="H8" s="2"/>
      <c r="I8" s="2" t="s">
        <v>3</v>
      </c>
      <c r="J8" s="41"/>
      <c r="K8" s="42">
        <f>J8*0.25</f>
        <v>0</v>
      </c>
    </row>
    <row r="9" spans="1:11" ht="20.25" customHeight="1">
      <c r="A9" s="5"/>
      <c r="B9" s="2" t="s">
        <v>13</v>
      </c>
      <c r="C9" s="2"/>
      <c r="D9" s="38"/>
      <c r="E9" s="2"/>
      <c r="F9" s="14" t="s">
        <v>14</v>
      </c>
      <c r="G9" s="39">
        <f>(D9+D8)*1.25</f>
        <v>0</v>
      </c>
      <c r="H9" s="2"/>
      <c r="I9" s="2" t="s">
        <v>4</v>
      </c>
      <c r="J9" s="41"/>
      <c r="K9" s="42">
        <f>J9*1</f>
        <v>0</v>
      </c>
    </row>
    <row r="10" spans="1:11" ht="18" customHeight="1">
      <c r="A10" s="5"/>
      <c r="B10" s="2"/>
      <c r="C10" s="2"/>
      <c r="D10" s="2"/>
      <c r="E10" s="2"/>
      <c r="F10" s="2"/>
      <c r="G10" s="2"/>
      <c r="H10" s="2"/>
      <c r="I10" s="2" t="s">
        <v>5</v>
      </c>
      <c r="J10" s="30">
        <f>SUM(J5:J9)</f>
        <v>0</v>
      </c>
      <c r="K10" s="29">
        <f>SUM(K5:K9)</f>
        <v>0</v>
      </c>
    </row>
    <row r="11" spans="1:11" ht="18" customHeight="1">
      <c r="A11" s="5"/>
      <c r="B11" s="2" t="s">
        <v>19</v>
      </c>
      <c r="C11" s="40" t="str">
        <f>IF(C5&lt;&gt;"",C5/K10,"")</f>
        <v/>
      </c>
      <c r="D11" s="2"/>
      <c r="E11" s="2"/>
      <c r="F11" s="2"/>
      <c r="G11" s="2"/>
      <c r="H11" s="2"/>
      <c r="I11" s="2"/>
      <c r="J11" s="2"/>
      <c r="K11" s="6"/>
    </row>
    <row r="12" spans="1:11" ht="18" customHeight="1">
      <c r="A12" s="5"/>
      <c r="B12" s="15" t="s">
        <v>20</v>
      </c>
      <c r="C12" s="16" t="s">
        <v>21</v>
      </c>
      <c r="D12" s="2"/>
      <c r="E12" s="2"/>
      <c r="F12" s="2"/>
      <c r="G12" s="2"/>
      <c r="H12" s="2"/>
      <c r="I12" s="2"/>
      <c r="J12" s="2"/>
      <c r="K12" s="6"/>
    </row>
    <row r="13" spans="1:11" ht="18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3"/>
    </row>
    <row r="14" spans="1:11" ht="18" customHeight="1">
      <c r="A14" s="5"/>
      <c r="B14" s="19" t="s">
        <v>16</v>
      </c>
      <c r="C14" s="2"/>
      <c r="D14" s="2"/>
      <c r="E14" s="2"/>
      <c r="F14" s="2"/>
      <c r="G14" s="2"/>
      <c r="H14" s="2"/>
      <c r="I14" s="2"/>
      <c r="J14" s="2"/>
      <c r="K14" s="6"/>
    </row>
    <row r="15" spans="1:11" ht="15" customHeight="1">
      <c r="A15" s="5"/>
      <c r="B15" s="20" t="s">
        <v>17</v>
      </c>
      <c r="C15" s="2"/>
      <c r="D15" s="20" t="str">
        <f>IF(G8&lt;G9,"fiches non ottimale","fiches ottimale")</f>
        <v>fiches ottimale</v>
      </c>
      <c r="E15" s="2"/>
      <c r="F15" s="2"/>
      <c r="G15" s="20" t="str">
        <f>IF(D15="fiches non ottimale","bisogna migliorare la proposta servizio e prodotto","")</f>
        <v/>
      </c>
      <c r="H15" s="2"/>
      <c r="I15" s="2"/>
      <c r="J15" s="2"/>
      <c r="K15" s="6"/>
    </row>
    <row r="16" spans="1:11" ht="15" customHeight="1">
      <c r="A16" s="5"/>
      <c r="B16" s="2"/>
      <c r="C16" s="2"/>
      <c r="D16" s="2"/>
      <c r="E16" s="2"/>
      <c r="F16" s="2"/>
      <c r="G16" s="20" t="b">
        <f>IF(G15="bisogna migliorare la proposta servizio e prodotto","chiama per consulenza gratuita 338.957.24.04")</f>
        <v>0</v>
      </c>
      <c r="H16" s="2"/>
      <c r="I16" s="2"/>
      <c r="J16" s="2"/>
      <c r="K16" s="6"/>
    </row>
    <row r="17" spans="1:11" ht="5.25" customHeight="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3"/>
    </row>
    <row r="18" spans="1:11" ht="15" customHeight="1">
      <c r="A18" s="5"/>
      <c r="B18" s="20" t="s">
        <v>18</v>
      </c>
      <c r="C18" s="2"/>
      <c r="D18" s="2" t="e">
        <f>IF(C5/K10&gt;6.5,"fiches per addetto ottimale","fiches per addetto non ottimale")</f>
        <v>#DIV/0!</v>
      </c>
      <c r="E18" s="2"/>
      <c r="F18" s="2"/>
      <c r="G18" s="21" t="str">
        <f>IF(C11&lt;&gt;"",C11-6.5,"")</f>
        <v/>
      </c>
      <c r="H18" s="31" t="str">
        <f>IF(G18&lt;0,"mancano queste presenze","")</f>
        <v/>
      </c>
      <c r="I18" s="2"/>
      <c r="J18" s="20" t="e">
        <f>G18*K10</f>
        <v>#VALUE!</v>
      </c>
      <c r="K18" s="6"/>
    </row>
    <row r="19" spans="1:11" ht="20.100000000000001" customHeight="1">
      <c r="A19" s="5"/>
      <c r="B19" s="2"/>
      <c r="C19" s="2"/>
      <c r="D19" s="2"/>
      <c r="E19" s="2"/>
      <c r="F19" s="2"/>
      <c r="G19" s="22" t="str">
        <f>IF(G18&gt;=0,G18,"")</f>
        <v/>
      </c>
      <c r="H19" s="2" t="str">
        <f>IF(G18&gt;=0,"quanti clienti fa in più ogni collaboratore","")</f>
        <v>quanti clienti fa in più ogni collaboratore</v>
      </c>
      <c r="I19" s="2"/>
      <c r="J19" s="2"/>
      <c r="K19" s="6"/>
    </row>
    <row r="20" spans="1:11" ht="20.100000000000001" customHeight="1">
      <c r="A20" s="5"/>
      <c r="B20" s="2"/>
      <c r="C20" s="2"/>
      <c r="D20" s="2"/>
      <c r="E20" s="2"/>
      <c r="F20" s="2"/>
      <c r="G20" s="22" t="str">
        <f>IF(G18&lt;0,"chiama per una consulenza gratuita: 338.957.24.04","")</f>
        <v/>
      </c>
      <c r="H20" s="2"/>
      <c r="I20" s="2"/>
      <c r="J20" s="2"/>
      <c r="K20" s="6"/>
    </row>
    <row r="21" spans="1:11" ht="5.25" customHeigh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3"/>
    </row>
    <row r="22" spans="1:11">
      <c r="A22" s="17"/>
      <c r="B22" s="23" t="s">
        <v>25</v>
      </c>
      <c r="C22" s="18"/>
      <c r="D22" s="18"/>
      <c r="E22" s="18"/>
      <c r="F22" s="18"/>
      <c r="G22" s="18"/>
      <c r="H22" s="18"/>
      <c r="I22" s="18"/>
      <c r="J22" s="18"/>
      <c r="K22" s="13"/>
    </row>
    <row r="23" spans="1:11">
      <c r="A23" s="17"/>
      <c r="B23" s="24" t="s">
        <v>26</v>
      </c>
      <c r="C23" s="18"/>
      <c r="D23" s="18"/>
      <c r="E23" s="18"/>
      <c r="F23" s="18"/>
      <c r="G23" s="18"/>
      <c r="H23" s="18"/>
      <c r="I23" s="18"/>
      <c r="J23" s="18"/>
      <c r="K23" s="13"/>
    </row>
    <row r="24" spans="1:11">
      <c r="A24" s="17"/>
      <c r="B24" s="24" t="s">
        <v>22</v>
      </c>
      <c r="C24" s="18"/>
      <c r="D24" s="18"/>
      <c r="E24" s="18"/>
      <c r="F24" s="18"/>
      <c r="G24" s="18"/>
      <c r="H24" s="18"/>
      <c r="I24" s="18"/>
      <c r="J24" s="18"/>
      <c r="K24" s="13"/>
    </row>
    <row r="25" spans="1:11">
      <c r="A25" s="17"/>
      <c r="B25" s="24"/>
      <c r="C25" s="18"/>
      <c r="D25" s="18"/>
      <c r="E25" s="18"/>
      <c r="F25" s="18"/>
      <c r="G25" s="18"/>
      <c r="H25" s="18"/>
      <c r="I25" s="18"/>
      <c r="J25" s="18"/>
      <c r="K25" s="13"/>
    </row>
    <row r="26" spans="1:11">
      <c r="A26" s="17"/>
      <c r="B26" s="24" t="s">
        <v>27</v>
      </c>
      <c r="C26" s="18"/>
      <c r="D26" s="18"/>
      <c r="E26" s="18"/>
      <c r="F26" s="18"/>
      <c r="G26" s="18"/>
      <c r="H26" s="18"/>
      <c r="I26" s="18"/>
      <c r="J26" s="18"/>
      <c r="K26" s="13"/>
    </row>
    <row r="27" spans="1:11">
      <c r="A27" s="17"/>
      <c r="B27" s="24" t="s">
        <v>23</v>
      </c>
      <c r="C27" s="18"/>
      <c r="D27" s="18"/>
      <c r="E27" s="18"/>
      <c r="F27" s="18"/>
      <c r="G27" s="18"/>
      <c r="H27" s="18"/>
      <c r="I27" s="18"/>
      <c r="J27" s="18"/>
      <c r="K27" s="13"/>
    </row>
    <row r="28" spans="1:11">
      <c r="A28" s="17"/>
      <c r="B28" s="24" t="s">
        <v>24</v>
      </c>
      <c r="C28" s="18"/>
      <c r="D28" s="18"/>
      <c r="E28" s="18"/>
      <c r="F28" s="18"/>
      <c r="G28" s="18"/>
      <c r="H28" s="18"/>
      <c r="I28" s="18"/>
      <c r="J28" s="18"/>
      <c r="K28" s="13"/>
    </row>
    <row r="29" spans="1:11" ht="13.5" thickBot="1">
      <c r="A29" s="25"/>
      <c r="B29" s="26"/>
      <c r="C29" s="26"/>
      <c r="D29" s="26"/>
      <c r="E29" s="26"/>
      <c r="F29" s="32" t="s">
        <v>28</v>
      </c>
      <c r="G29" s="26"/>
      <c r="H29" s="26"/>
      <c r="I29" s="26"/>
      <c r="J29" s="26"/>
      <c r="K29" s="27"/>
    </row>
  </sheetData>
  <sheetProtection password="D9F1" sheet="1" objects="1" scenarios="1"/>
  <mergeCells count="3">
    <mergeCell ref="B1:J1"/>
    <mergeCell ref="B2:J2"/>
    <mergeCell ref="B7:F7"/>
  </mergeCells>
  <conditionalFormatting sqref="G10:G12">
    <cfRule type="expression" dxfId="24" priority="26">
      <formula>$G$10="fiches ottimale"</formula>
    </cfRule>
    <cfRule type="expression" dxfId="23" priority="27">
      <formula>$G$10="fiches non ottimale"</formula>
    </cfRule>
  </conditionalFormatting>
  <conditionalFormatting sqref="D15">
    <cfRule type="expression" dxfId="22" priority="13">
      <formula>$G$7=""</formula>
    </cfRule>
    <cfRule type="expression" dxfId="21" priority="22">
      <formula>$D$15="fiches non ottimale"</formula>
    </cfRule>
    <cfRule type="expression" dxfId="20" priority="23">
      <formula>$D$15="fiches ottimale"</formula>
    </cfRule>
    <cfRule type="expression" dxfId="19" priority="24">
      <formula>$G$10="fiches ottimale"</formula>
    </cfRule>
    <cfRule type="expression" dxfId="18" priority="25">
      <formula>$G$10="fiches non ottimale"</formula>
    </cfRule>
  </conditionalFormatting>
  <conditionalFormatting sqref="G15">
    <cfRule type="expression" dxfId="17" priority="12">
      <formula>$G$7=""</formula>
    </cfRule>
    <cfRule type="expression" dxfId="16" priority="20">
      <formula>$G$15="bisogna migliorare la proposta servizio e prodotto"</formula>
    </cfRule>
    <cfRule type="expression" dxfId="15" priority="21">
      <formula>$G$15=FALSE</formula>
    </cfRule>
  </conditionalFormatting>
  <conditionalFormatting sqref="G18">
    <cfRule type="expression" dxfId="14" priority="10">
      <formula>$K$10&lt;0.0001</formula>
    </cfRule>
    <cfRule type="expression" dxfId="13" priority="19">
      <formula>$G$18&lt;0</formula>
    </cfRule>
  </conditionalFormatting>
  <conditionalFormatting sqref="J18">
    <cfRule type="expression" dxfId="12" priority="7">
      <formula>$K$10&lt;0.00001</formula>
    </cfRule>
    <cfRule type="expression" dxfId="11" priority="17">
      <formula>$J$18&gt;=0</formula>
    </cfRule>
    <cfRule type="expression" dxfId="10" priority="18">
      <formula>$J$18&lt;0</formula>
    </cfRule>
  </conditionalFormatting>
  <conditionalFormatting sqref="D18">
    <cfRule type="expression" dxfId="9" priority="1">
      <formula>$K$10&lt;0.000001</formula>
    </cfRule>
    <cfRule type="expression" dxfId="8" priority="15">
      <formula>$D$18="fiches per addetto ottimale"</formula>
    </cfRule>
    <cfRule type="expression" dxfId="7" priority="16">
      <formula>$D$18="fiches per addetto non ottimale"</formula>
    </cfRule>
  </conditionalFormatting>
  <conditionalFormatting sqref="G8">
    <cfRule type="expression" dxfId="6" priority="2">
      <formula>$C$5=""</formula>
    </cfRule>
    <cfRule type="expression" dxfId="5" priority="14">
      <formula>$G$7=""</formula>
    </cfRule>
  </conditionalFormatting>
  <conditionalFormatting sqref="G16">
    <cfRule type="expression" dxfId="4" priority="4">
      <formula>$G$16=FALSE</formula>
    </cfRule>
    <cfRule type="expression" dxfId="3" priority="11">
      <formula>$G$7=""</formula>
    </cfRule>
  </conditionalFormatting>
  <conditionalFormatting sqref="G19">
    <cfRule type="expression" dxfId="2" priority="8">
      <formula>$K$10&lt;0.00001</formula>
    </cfRule>
  </conditionalFormatting>
  <conditionalFormatting sqref="G20">
    <cfRule type="expression" dxfId="1" priority="6">
      <formula>$K$10&lt;0.000001</formula>
    </cfRule>
  </conditionalFormatting>
  <conditionalFormatting sqref="C11">
    <cfRule type="expression" dxfId="0" priority="5">
      <formula>$K$10&lt;0.00001</formula>
    </cfRule>
  </conditionalFormatting>
  <hyperlinks>
    <hyperlink ref="F29" r:id="rId1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9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user</cp:lastModifiedBy>
  <cp:lastPrinted>2020-04-27T22:48:58Z</cp:lastPrinted>
  <dcterms:created xsi:type="dcterms:W3CDTF">2017-06-28T10:22:13Z</dcterms:created>
  <dcterms:modified xsi:type="dcterms:W3CDTF">2020-04-27T22:56:39Z</dcterms:modified>
</cp:coreProperties>
</file>